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35359f83fd46dc/autopack.com/"/>
    </mc:Choice>
  </mc:AlternateContent>
  <xr:revisionPtr revIDLastSave="13" documentId="8_{24B3961C-1DF9-475F-83F4-4195152F02CA}" xr6:coauthVersionLast="47" xr6:coauthVersionMax="47" xr10:uidLastSave="{5E43376C-0E52-445F-A056-E6217764EB80}"/>
  <bookViews>
    <workbookView xWindow="8235" yWindow="7470" windowWidth="43200" windowHeight="23535" xr2:uid="{A067F685-431B-4D15-9F1C-4D7594B49340}"/>
  </bookViews>
  <sheets>
    <sheet name="Sheet1" sheetId="1" r:id="rId1"/>
    <sheet name="_SSC" sheetId="2" state="veryHidden" r:id="rId2"/>
  </sheets>
  <externalReferences>
    <externalReference r:id="rId3"/>
  </externalReferences>
  <definedNames>
    <definedName name="OverCapacity">OFFSET([1]TABLES!$F$34,0,0,COUNTA([1]TABLES!$F$34:$F$43),1)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Q10" i="1"/>
  <c r="P10" i="1"/>
  <c r="E10" i="1"/>
  <c r="S10" i="1" s="1"/>
  <c r="E8" i="1"/>
  <c r="O10" i="1" l="1"/>
  <c r="U10" i="1"/>
  <c r="T10" i="1" s="1"/>
</calcChain>
</file>

<file path=xl/sharedStrings.xml><?xml version="1.0" encoding="utf-8"?>
<sst xmlns="http://schemas.openxmlformats.org/spreadsheetml/2006/main" count="54" uniqueCount="46">
  <si>
    <t>Shrink Film Type</t>
  </si>
  <si>
    <t>Shrink Ratio</t>
  </si>
  <si>
    <t>Price</t>
  </si>
  <si>
    <t>Spec.Gravity</t>
  </si>
  <si>
    <t>Length (LD)</t>
  </si>
  <si>
    <t>Width (TD)</t>
  </si>
  <si>
    <t>THB/kg</t>
  </si>
  <si>
    <t>Low Density Polyethylene (LDPE)</t>
  </si>
  <si>
    <t>PE Non-stick Film</t>
  </si>
  <si>
    <t>Item(s) to pack:</t>
  </si>
  <si>
    <t>Over Capacity</t>
  </si>
  <si>
    <t>Tunnel Time</t>
  </si>
  <si>
    <t>Pack Gap</t>
  </si>
  <si>
    <t>Single Item Param</t>
  </si>
  <si>
    <t>Desired Collation</t>
  </si>
  <si>
    <t>Calculated Film &amp; Pack Size</t>
  </si>
  <si>
    <t>Item Name</t>
  </si>
  <si>
    <t>Nom.Speed</t>
  </si>
  <si>
    <t>Item Width</t>
  </si>
  <si>
    <t>Item Depth</t>
  </si>
  <si>
    <t>Item Height</t>
  </si>
  <si>
    <t>Items/row</t>
  </si>
  <si>
    <t>Rows</t>
  </si>
  <si>
    <t>Layers</t>
  </si>
  <si>
    <t>On Tray</t>
  </si>
  <si>
    <t>Film Thk</t>
  </si>
  <si>
    <t>Film Width</t>
  </si>
  <si>
    <t>Pack Width</t>
  </si>
  <si>
    <t>Pack Depth</t>
  </si>
  <si>
    <t>Pack Height</t>
  </si>
  <si>
    <t>Speed</t>
  </si>
  <si>
    <t>Tunnel L</t>
  </si>
  <si>
    <t>Velocity</t>
  </si>
  <si>
    <t>[items/min.]</t>
  </si>
  <si>
    <t>[mm]</t>
  </si>
  <si>
    <t>mark 'x'</t>
  </si>
  <si>
    <t>micron</t>
  </si>
  <si>
    <t>[ppm]</t>
  </si>
  <si>
    <t>[m]</t>
  </si>
  <si>
    <t>[m/min.]</t>
  </si>
  <si>
    <t>1)</t>
  </si>
  <si>
    <t>Cans in Tray</t>
  </si>
  <si>
    <t>&lt;x&gt;</t>
  </si>
  <si>
    <t>{"IsHide":false,"HiddenInExcel":false,"SheetId":-1,"Name":"Sheet1","Guid":"IORHPP","Index":1,"VisibleRange":"","SheetTheme":{"TabColor":"","BodyColor":"","BodyImage":""},"IsPrintSheet":false}</t>
  </si>
  <si>
    <t>{"BrowserAndLocation":{"ConversionPath":"C:\\Users\\Piotr\\Documents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</si>
  <si>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nputDetection":0,"RecalcMode":0,"Name":"","Flavor":0,"Edition":0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Sheet":false,"IsPrintAll":true,"IsPrintThis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</si>
</sst>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2"/>
      <name val="Arial Narrow"/>
      <family val="2"/>
    </font>
    <font>
      <i/>
      <sz val="10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9" fontId="1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9" fontId="5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b val="0"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18628B&amp;M-HOL-SM_50S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quiry"/>
      <sheetName val="Quotation"/>
      <sheetName val="Rules for Nego"/>
      <sheetName val="OC"/>
      <sheetName val="PI"/>
      <sheetName val="MO"/>
      <sheetName val="CSC"/>
      <sheetName val="FAT"/>
      <sheetName val="SAT"/>
      <sheetName val="Service"/>
      <sheetName val="TABLES"/>
      <sheetName val="STANDARD"/>
      <sheetName val="CZH"/>
      <sheetName val="CZH+SIT"/>
      <sheetName val="CMOS"/>
      <sheetName val="62SLA"/>
      <sheetName val="SPLITTE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 t="str">
            <v>&lt;OVER CAPACITY&gt;</v>
          </cell>
        </row>
        <row r="35">
          <cell r="F35">
            <v>0</v>
          </cell>
        </row>
        <row r="36">
          <cell r="F36">
            <v>0.1</v>
          </cell>
        </row>
        <row r="37">
          <cell r="F37">
            <v>0.15</v>
          </cell>
        </row>
        <row r="38">
          <cell r="F38">
            <v>0.2</v>
          </cell>
        </row>
        <row r="39">
          <cell r="F39">
            <v>0.25</v>
          </cell>
        </row>
        <row r="40">
          <cell r="F40">
            <v>0.3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8E4A-D054-4E83-8344-7A85797B578D}">
  <dimension ref="A1:V24"/>
  <sheetViews>
    <sheetView tabSelected="1" workbookViewId="0">
      <selection activeCell="K8" sqref="K8"/>
    </sheetView>
  </sheetViews>
  <sheetFormatPr defaultRowHeight="15" x14ac:dyDescent="0.25"/>
  <sheetData>
    <row r="1" spans="1:22" x14ac:dyDescent="0.25">
      <c r="A1" s="3" t="s">
        <v>0</v>
      </c>
      <c r="B1" s="3"/>
      <c r="C1" s="3"/>
      <c r="D1" s="1"/>
      <c r="E1" s="1"/>
      <c r="F1" s="4" t="s">
        <v>1</v>
      </c>
      <c r="G1" s="4" t="s">
        <v>1</v>
      </c>
      <c r="H1" s="4" t="s">
        <v>2</v>
      </c>
      <c r="I1" s="4" t="s">
        <v>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x14ac:dyDescent="0.25">
      <c r="A2" s="1"/>
      <c r="B2" s="1"/>
      <c r="C2" s="1"/>
      <c r="D2" s="1"/>
      <c r="E2" s="1"/>
      <c r="F2" s="4" t="s">
        <v>4</v>
      </c>
      <c r="G2" s="4" t="s">
        <v>5</v>
      </c>
      <c r="H2" s="4" t="s">
        <v>6</v>
      </c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x14ac:dyDescent="0.25">
      <c r="A3" s="1" t="s">
        <v>7</v>
      </c>
      <c r="B3" s="1"/>
      <c r="C3" s="1"/>
      <c r="D3" s="1"/>
      <c r="E3" s="1"/>
      <c r="F3" s="5">
        <v>0.7</v>
      </c>
      <c r="G3" s="5">
        <v>0.2</v>
      </c>
      <c r="H3" s="6">
        <v>45</v>
      </c>
      <c r="I3" s="6">
        <v>0.92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x14ac:dyDescent="0.25">
      <c r="A4" s="1" t="s">
        <v>8</v>
      </c>
      <c r="B4" s="1"/>
      <c r="C4" s="1"/>
      <c r="D4" s="1"/>
      <c r="E4" s="1"/>
      <c r="F4" s="5">
        <v>0.6</v>
      </c>
      <c r="G4" s="5">
        <v>0.08</v>
      </c>
      <c r="H4" s="6">
        <v>90</v>
      </c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x14ac:dyDescent="0.25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 x14ac:dyDescent="0.25">
      <c r="A6" s="3" t="s">
        <v>9</v>
      </c>
      <c r="B6" s="3"/>
      <c r="C6" s="3"/>
      <c r="D6" s="1"/>
      <c r="E6" s="15" t="s">
        <v>10</v>
      </c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1" t="s">
        <v>11</v>
      </c>
      <c r="U6" s="1" t="s">
        <v>12</v>
      </c>
    </row>
    <row r="7" spans="1:22" x14ac:dyDescent="0.25">
      <c r="A7" s="3"/>
      <c r="B7" s="7" t="s">
        <v>13</v>
      </c>
      <c r="C7" s="7"/>
      <c r="D7" s="7"/>
      <c r="E7" s="16">
        <v>0.1</v>
      </c>
      <c r="F7" s="16"/>
      <c r="G7" s="1"/>
      <c r="H7" s="1"/>
      <c r="I7" s="1"/>
      <c r="J7" s="7" t="s">
        <v>14</v>
      </c>
      <c r="K7" s="1"/>
      <c r="L7" s="1"/>
      <c r="M7" s="1"/>
      <c r="N7" s="1"/>
      <c r="O7" s="7" t="s">
        <v>15</v>
      </c>
      <c r="P7" s="1"/>
      <c r="Q7" s="1"/>
      <c r="R7" s="1"/>
      <c r="S7" s="8"/>
      <c r="T7" s="1">
        <v>12</v>
      </c>
      <c r="U7" s="1">
        <v>100</v>
      </c>
    </row>
    <row r="8" spans="1:22" x14ac:dyDescent="0.25">
      <c r="A8" s="3"/>
      <c r="B8" s="3" t="s">
        <v>16</v>
      </c>
      <c r="C8" s="3"/>
      <c r="D8" s="3"/>
      <c r="E8" s="9" t="str">
        <f>CONCATENATE(E7*100,"% Over")</f>
        <v>10% Over</v>
      </c>
      <c r="F8" s="9" t="s">
        <v>17</v>
      </c>
      <c r="G8" s="9" t="s">
        <v>18</v>
      </c>
      <c r="H8" s="9" t="s">
        <v>19</v>
      </c>
      <c r="I8" s="9" t="s">
        <v>20</v>
      </c>
      <c r="J8" s="9" t="s">
        <v>21</v>
      </c>
      <c r="K8" s="9" t="s">
        <v>22</v>
      </c>
      <c r="L8" s="9" t="s">
        <v>23</v>
      </c>
      <c r="M8" s="9" t="s">
        <v>24</v>
      </c>
      <c r="N8" s="9" t="s">
        <v>25</v>
      </c>
      <c r="O8" s="9" t="s">
        <v>26</v>
      </c>
      <c r="P8" s="9" t="s">
        <v>27</v>
      </c>
      <c r="Q8" s="9" t="s">
        <v>28</v>
      </c>
      <c r="R8" s="9" t="s">
        <v>29</v>
      </c>
      <c r="S8" s="9" t="s">
        <v>30</v>
      </c>
      <c r="T8" s="9" t="s">
        <v>31</v>
      </c>
      <c r="U8" s="9" t="s">
        <v>32</v>
      </c>
    </row>
    <row r="9" spans="1:22" x14ac:dyDescent="0.25">
      <c r="A9" s="3"/>
      <c r="B9" s="3"/>
      <c r="C9" s="3"/>
      <c r="D9" s="10"/>
      <c r="E9" s="10" t="s">
        <v>33</v>
      </c>
      <c r="F9" s="10" t="s">
        <v>33</v>
      </c>
      <c r="G9" s="10" t="s">
        <v>34</v>
      </c>
      <c r="H9" s="10" t="s">
        <v>34</v>
      </c>
      <c r="I9" s="10" t="s">
        <v>34</v>
      </c>
      <c r="J9" s="10"/>
      <c r="K9" s="10"/>
      <c r="L9" s="10"/>
      <c r="M9" s="10" t="s">
        <v>35</v>
      </c>
      <c r="N9" s="10" t="s">
        <v>36</v>
      </c>
      <c r="O9" s="10" t="s">
        <v>34</v>
      </c>
      <c r="P9" s="10" t="s">
        <v>34</v>
      </c>
      <c r="Q9" s="10" t="s">
        <v>34</v>
      </c>
      <c r="R9" s="10" t="s">
        <v>34</v>
      </c>
      <c r="S9" s="10" t="s">
        <v>37</v>
      </c>
      <c r="T9" s="10" t="s">
        <v>38</v>
      </c>
      <c r="U9" s="10" t="s">
        <v>39</v>
      </c>
    </row>
    <row r="10" spans="1:22" x14ac:dyDescent="0.25">
      <c r="A10" s="11" t="s">
        <v>40</v>
      </c>
      <c r="B10" s="2" t="s">
        <v>41</v>
      </c>
      <c r="C10" s="11"/>
      <c r="D10" s="1"/>
      <c r="E10" s="12">
        <f>ROUND(F10*(1+$E$7),1)</f>
        <v>22000</v>
      </c>
      <c r="F10" s="13">
        <v>20000</v>
      </c>
      <c r="G10" s="13">
        <v>66</v>
      </c>
      <c r="H10" s="13">
        <v>66</v>
      </c>
      <c r="I10" s="13">
        <v>114</v>
      </c>
      <c r="J10" s="13">
        <v>7</v>
      </c>
      <c r="K10" s="13">
        <v>1</v>
      </c>
      <c r="L10" s="13">
        <v>1</v>
      </c>
      <c r="M10" s="13" t="s">
        <v>42</v>
      </c>
      <c r="N10" s="13">
        <v>90</v>
      </c>
      <c r="O10" s="12">
        <f>IF((R10*Q10)&lt;&gt;0,ROUND(P10*(1+0.5*$G$3)+R10-2*(Q10+R10+15)*(1-$F$3)/PI()*(R10/Q10),-1),0)</f>
        <v>560</v>
      </c>
      <c r="P10" s="12">
        <f>IF(M10="x",J10*G10+12,J10*G10)</f>
        <v>462</v>
      </c>
      <c r="Q10" s="12">
        <f>IF(M10="x",K10*H10+6,K10*H10)</f>
        <v>66</v>
      </c>
      <c r="R10" s="12">
        <f t="shared" ref="R10" si="0">IF(M10="x",L10*I10+3,L10*I10)</f>
        <v>114</v>
      </c>
      <c r="S10" s="12">
        <f t="shared" ref="S10" si="1">IF((J10*K10*L10)&lt;&gt;0,ROUNDDOWN(E10/(J10*K10*L10),1),0)</f>
        <v>3142.8</v>
      </c>
      <c r="T10" s="14">
        <f>(($T$7/60*U10)+Q10/1000)/75*N10</f>
        <v>125.28835200000003</v>
      </c>
      <c r="U10" s="14">
        <f>($U$7+Q10)*S10/1000</f>
        <v>521.70480000000009</v>
      </c>
    </row>
    <row r="14" spans="1:22" x14ac:dyDescent="0.25">
      <c r="A14" s="1"/>
      <c r="B14" s="1"/>
      <c r="C14" s="1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V15" s="1"/>
    </row>
    <row r="16" spans="1:22" x14ac:dyDescent="0.25">
      <c r="V16" s="1"/>
    </row>
    <row r="17" spans="22:22" x14ac:dyDescent="0.25">
      <c r="V17" s="1"/>
    </row>
    <row r="18" spans="22:22" x14ac:dyDescent="0.25">
      <c r="V18" s="1"/>
    </row>
    <row r="19" spans="22:22" x14ac:dyDescent="0.25">
      <c r="V19" s="1"/>
    </row>
    <row r="20" spans="22:22" x14ac:dyDescent="0.25">
      <c r="V20" s="1"/>
    </row>
    <row r="21" spans="22:22" x14ac:dyDescent="0.25">
      <c r="V21" s="1"/>
    </row>
    <row r="22" spans="22:22" x14ac:dyDescent="0.25">
      <c r="V22" s="1"/>
    </row>
    <row r="23" spans="22:22" x14ac:dyDescent="0.25">
      <c r="V23" s="1"/>
    </row>
    <row r="24" spans="22:22" x14ac:dyDescent="0.25">
      <c r="V24" s="1"/>
    </row>
  </sheetData>
  <mergeCells count="2">
    <mergeCell ref="E6:F6"/>
    <mergeCell ref="E7:F7"/>
  </mergeCells>
  <conditionalFormatting sqref="E7:F7">
    <cfRule type="cellIs" dxfId="0" priority="1" stopIfTrue="1" operator="equal">
      <formula>"&lt;OVER CAPACITY&gt;"</formula>
    </cfRule>
  </conditionalFormatting>
  <dataValidations count="1">
    <dataValidation type="list" allowBlank="1" showInputMessage="1" showErrorMessage="1" sqref="E7" xr:uid="{9409AFEA-85E1-4F00-B07B-8EE697239F73}">
      <formula1>OverCapacity</formula1>
    </dataValidation>
  </dataValidations>
  <pageMargins left="0.7" right="0.7" top="0.75" bottom="0.75" header="0.3" footer="0.3"/>
  <customProperties>
    <customPr name="SSC_SHEET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C242-C728-4DD2-A494-254649B5C68F}">
  <dimension ref="C1:E1"/>
  <sheetViews>
    <sheetView workbookViewId="0"/>
  </sheetViews>
  <sheetFormatPr defaultRowHeight="15" x14ac:dyDescent="0.25"/>
  <sheetData>
    <row r="1" spans="3:5" x14ac:dyDescent="0.25">
      <c r="C1" t="s">
        <v>43</v>
      </c>
      <c r="D1" t="s">
        <v>45</v>
      </c>
      <c r="E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Autopack Brian B. Budzynowski</dc:creator>
  <cp:lastModifiedBy>Piotr Tamu</cp:lastModifiedBy>
  <dcterms:created xsi:type="dcterms:W3CDTF">2020-12-08T05:31:16Z</dcterms:created>
  <dcterms:modified xsi:type="dcterms:W3CDTF">2021-08-26T00:25:14Z</dcterms:modified>
</cp:coreProperties>
</file>